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servaturBC\OTBC 2024\Indicadores\Flourish\1 Estacionalidad\Transportacion terrestre\"/>
    </mc:Choice>
  </mc:AlternateContent>
  <bookViews>
    <workbookView xWindow="0" yWindow="0" windowWidth="28800" windowHeight="12015"/>
  </bookViews>
  <sheets>
    <sheet name="Aforo vehicular anual" sheetId="2" r:id="rId1"/>
    <sheet name="Aforo vehicula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0" i="1" l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H85" i="1"/>
  <c r="H84" i="1"/>
  <c r="H83" i="1"/>
  <c r="H82" i="1"/>
  <c r="H81" i="1"/>
</calcChain>
</file>

<file path=xl/sharedStrings.xml><?xml version="1.0" encoding="utf-8"?>
<sst xmlns="http://schemas.openxmlformats.org/spreadsheetml/2006/main" count="150" uniqueCount="23">
  <si>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</si>
  <si>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</si>
  <si>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</si>
  <si>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</si>
  <si>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</si>
  <si>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</si>
  <si>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</si>
  <si>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</si>
  <si>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</si>
  <si>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</si>
  <si>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</si>
  <si>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</si>
  <si>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</si>
  <si>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Mes</t>
  </si>
  <si>
    <t>Observatorio Turístico de Baja California</t>
  </si>
  <si>
    <r>
      <rPr>
        <b/>
        <sz val="10"/>
        <color rgb="FF333333"/>
        <rFont val="Canva Sans Variable"/>
      </rPr>
      <t>Fuente:</t>
    </r>
    <r>
      <rPr>
        <sz val="10"/>
        <color rgb="FF333333"/>
        <rFont val="Canva Sans Variable"/>
      </rPr>
      <t xml:space="preserve"> Elaborado por el Observatorio Turístico de Baja California con base en información de Caminos y Puentes Federales de Ingresos y Servicios Conexos, Baja California; Fideicomiso Público de Administración de Fondos e Inversión del Tramo Carretero Centinela-La Rumorosa (2024).</t>
    </r>
  </si>
  <si>
    <t>Aforo vehicular en la carretera escénica Tijuana-Ensenada</t>
  </si>
  <si>
    <t>Playas de Tijuana</t>
  </si>
  <si>
    <t>Rosarito</t>
  </si>
  <si>
    <t>Nodo Popotla</t>
  </si>
  <si>
    <t>Ensenada</t>
  </si>
  <si>
    <t>Total aforo Vehicular</t>
  </si>
  <si>
    <t>Variación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</si>
</sst>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Canva Sans Variable"/>
    </font>
    <font>
      <b/>
      <sz val="10"/>
      <color rgb="FF333333"/>
      <name val="Canva Sans Variable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1E1"/>
        </patternFill>
      </fill>
    </dxf>
    <dxf>
      <font>
        <b/>
        <i val="0"/>
        <color theme="0"/>
      </font>
      <fill>
        <patternFill>
          <bgColor rgb="FFA50021"/>
        </patternFill>
      </fill>
    </dxf>
  </dxfs>
  <tableStyles count="1" defaultTableStyle="TableStyleMedium2" defaultPivotStyle="PivotStyleLight16">
    <tableStyle name="OTBC" pivot="0" count="2">
      <tableStyleElement type="headerRow" dxfId="19"/>
      <tableStyleElement type="firstRowStripe" dxfId="18"/>
    </tableStyle>
  </tableStyles>
  <colors>
    <mruColors>
      <color rgb="FFA50021"/>
      <color rgb="FFFFE1E1"/>
      <color rgb="FFFF9999"/>
      <color rgb="FFFFCCCC"/>
      <color rgb="FFFFD5D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C7:I18" totalsRowShown="0" headerRowDxfId="17" dataDxfId="16" tableBorderDxfId="15">
  <autoFilter ref="C7:I18"/>
  <tableColumns count="7">
    <tableColumn id="1" name="Año" dataDxfId="14"/>
    <tableColumn id="2" name="Playas de Tijuana" dataDxfId="13"/>
    <tableColumn id="3" name="Rosarito" dataDxfId="12"/>
    <tableColumn id="5" name="Nodo Popotla" dataDxfId="11"/>
    <tableColumn id="6" name="Ensenada" dataDxfId="10"/>
    <tableColumn id="4" name="Total aforo Vehicular" dataDxfId="9"/>
    <tableColumn id="7" name="Variación porcentual" dataDxfId="8"/>
  </tableColumns>
  <tableStyleInfo name="OTBC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C7:H139" totalsRowShown="0" headerRowDxfId="7" dataDxfId="6">
  <autoFilter ref="C7:H139"/>
  <tableColumns count="6">
    <tableColumn id="1" name="Año" dataDxfId="5"/>
    <tableColumn id="2" name="Mes" dataDxfId="4"/>
    <tableColumn id="3" name="Playas de Tijuana" dataDxfId="3"/>
    <tableColumn id="4" name="Rosarito" dataDxfId="2"/>
    <tableColumn id="5" name="Nodo Popotla" dataDxfId="1"/>
    <tableColumn id="6" name="Ensenada" dataDxfId="0"/>
  </tableColumns>
  <tableStyleInfo name="OTBC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4"/>
  <sheetViews>
    <sheetView tabSelected="1" workbookViewId="0">
      <selection activeCell="A7" sqref="A7"/>
    </sheetView>
  </sheetViews>
  <sheetFormatPr baseColWidth="10" defaultRowHeight="15"/>
  <cols>
    <col min="3" max="3" width="14.85546875" customWidth="1"/>
    <col min="4" max="4" width="20.5703125" customWidth="1"/>
    <col min="5" max="5" width="10.85546875" customWidth="1"/>
    <col min="6" max="6" width="15.85546875" customWidth="1"/>
    <col min="7" max="7" width="14.85546875" customWidth="1"/>
    <col min="8" max="8" width="15.7109375" customWidth="1"/>
  </cols>
  <sheetData>
    <row r="1" spans="3:9" ht="15" customHeight="1">
      <c r="C1" s="14" t="s">
        <v>14</v>
      </c>
      <c r="D1" s="14"/>
      <c r="E1" s="14"/>
      <c r="F1" s="14"/>
      <c r="G1" s="14"/>
      <c r="H1" s="14"/>
      <c r="I1" s="14"/>
    </row>
    <row r="2" spans="3:9" ht="15" customHeight="1">
      <c r="C2" s="14"/>
      <c r="D2" s="14"/>
      <c r="E2" s="14"/>
      <c r="F2" s="14"/>
      <c r="G2" s="14"/>
      <c r="H2" s="14"/>
      <c r="I2" s="14"/>
    </row>
    <row r="3" spans="3:9" ht="15" customHeight="1">
      <c r="C3" s="14"/>
      <c r="D3" s="14"/>
      <c r="E3" s="14"/>
      <c r="F3" s="14"/>
      <c r="G3" s="14"/>
      <c r="H3" s="14"/>
      <c r="I3" s="14"/>
    </row>
    <row r="4" spans="3:9" ht="15" customHeight="1">
      <c r="C4" s="14"/>
      <c r="D4" s="14"/>
      <c r="E4" s="14"/>
      <c r="F4" s="14"/>
      <c r="G4" s="14"/>
      <c r="H4" s="14"/>
      <c r="I4" s="14"/>
    </row>
    <row r="5" spans="3:9" ht="15" customHeight="1">
      <c r="C5" s="14"/>
      <c r="D5" s="14"/>
      <c r="E5" s="14"/>
      <c r="F5" s="14"/>
      <c r="G5" s="14"/>
      <c r="H5" s="14"/>
      <c r="I5" s="14"/>
    </row>
    <row r="6" spans="3:9" ht="15" customHeight="1">
      <c r="C6" s="13" t="s">
        <v>16</v>
      </c>
      <c r="D6" s="13"/>
      <c r="E6" s="13"/>
      <c r="F6" s="13"/>
      <c r="G6" s="13"/>
      <c r="H6" s="13"/>
      <c r="I6" s="13"/>
    </row>
    <row r="7" spans="3:9" ht="30">
      <c r="C7" s="7" t="s">
        <v>12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</row>
    <row r="8" spans="3:9">
      <c r="C8" s="9">
        <v>2014</v>
      </c>
      <c r="D8" s="8">
        <v>3851498</v>
      </c>
      <c r="E8" s="8">
        <v>2306140</v>
      </c>
      <c r="F8" s="8">
        <v>162638</v>
      </c>
      <c r="G8" s="8">
        <v>224143</v>
      </c>
      <c r="H8" s="8">
        <v>6544419</v>
      </c>
      <c r="I8" s="11"/>
    </row>
    <row r="9" spans="3:9">
      <c r="C9" s="9">
        <v>2015</v>
      </c>
      <c r="D9" s="8">
        <v>4666021</v>
      </c>
      <c r="E9" s="8">
        <v>3279861</v>
      </c>
      <c r="F9" s="8">
        <v>324773</v>
      </c>
      <c r="G9" s="8">
        <v>4330852</v>
      </c>
      <c r="H9" s="8">
        <v>12601507</v>
      </c>
      <c r="I9" s="12">
        <v>92.55348717739497</v>
      </c>
    </row>
    <row r="10" spans="3:9">
      <c r="C10" s="9">
        <v>2016</v>
      </c>
      <c r="D10" s="8">
        <v>5212863</v>
      </c>
      <c r="E10" s="8">
        <v>3822437</v>
      </c>
      <c r="F10" s="8">
        <v>396743</v>
      </c>
      <c r="G10" s="8">
        <v>4922464</v>
      </c>
      <c r="H10" s="8">
        <v>14354507</v>
      </c>
      <c r="I10" s="12">
        <v>13.911034608797184</v>
      </c>
    </row>
    <row r="11" spans="3:9">
      <c r="C11" s="9">
        <v>2017</v>
      </c>
      <c r="D11" s="8">
        <v>5451958</v>
      </c>
      <c r="E11" s="8">
        <v>4072731</v>
      </c>
      <c r="F11" s="8">
        <v>425006</v>
      </c>
      <c r="G11" s="8">
        <v>4964303</v>
      </c>
      <c r="H11" s="8">
        <v>14913998</v>
      </c>
      <c r="I11" s="12">
        <v>3.8976678195914354</v>
      </c>
    </row>
    <row r="12" spans="3:9">
      <c r="C12" s="9">
        <v>2018</v>
      </c>
      <c r="D12" s="8">
        <v>5503286</v>
      </c>
      <c r="E12" s="8">
        <v>4027917</v>
      </c>
      <c r="F12" s="8">
        <v>549312</v>
      </c>
      <c r="G12" s="8">
        <v>4785398</v>
      </c>
      <c r="H12" s="8">
        <v>14865913</v>
      </c>
      <c r="I12" s="12">
        <v>-0.32241522360402625</v>
      </c>
    </row>
    <row r="13" spans="3:9">
      <c r="C13" s="5">
        <v>2019</v>
      </c>
      <c r="D13" s="8">
        <v>2564313</v>
      </c>
      <c r="E13" s="8">
        <v>1837410</v>
      </c>
      <c r="F13" s="8">
        <v>832695</v>
      </c>
      <c r="G13" s="8">
        <v>2421311</v>
      </c>
      <c r="H13" s="8">
        <v>7655729</v>
      </c>
      <c r="I13" s="12">
        <v>-48.501454300183241</v>
      </c>
    </row>
    <row r="14" spans="3:9">
      <c r="C14" s="5">
        <v>2020</v>
      </c>
      <c r="D14" s="8">
        <v>5817082</v>
      </c>
      <c r="E14" s="8">
        <v>3659073</v>
      </c>
      <c r="F14" s="8">
        <v>852012</v>
      </c>
      <c r="G14" s="8">
        <v>4141058</v>
      </c>
      <c r="H14" s="8">
        <v>14469225</v>
      </c>
      <c r="I14" s="12">
        <v>88.998657084126151</v>
      </c>
    </row>
    <row r="15" spans="3:9">
      <c r="C15" s="5">
        <v>2021</v>
      </c>
      <c r="D15" s="8">
        <v>7464578</v>
      </c>
      <c r="E15" s="8">
        <v>5212615</v>
      </c>
      <c r="F15" s="8">
        <v>1146022</v>
      </c>
      <c r="G15" s="8">
        <v>5651236</v>
      </c>
      <c r="H15" s="8">
        <v>19474451</v>
      </c>
      <c r="I15" s="12">
        <v>34.59221900274548</v>
      </c>
    </row>
    <row r="16" spans="3:9">
      <c r="C16" s="5">
        <v>2022</v>
      </c>
      <c r="D16" s="8">
        <v>7201342</v>
      </c>
      <c r="E16" s="8">
        <v>4880137</v>
      </c>
      <c r="F16" s="8">
        <v>1058644</v>
      </c>
      <c r="G16" s="8">
        <v>5359949</v>
      </c>
      <c r="H16" s="8">
        <v>18500072</v>
      </c>
      <c r="I16" s="12">
        <v>-5.0033708267308796</v>
      </c>
    </row>
    <row r="17" spans="3:9">
      <c r="C17" s="5">
        <v>2023</v>
      </c>
      <c r="D17" s="8">
        <v>8583683</v>
      </c>
      <c r="E17" s="8">
        <v>5242231</v>
      </c>
      <c r="F17" s="8">
        <v>1147415</v>
      </c>
      <c r="G17" s="8">
        <v>5697412</v>
      </c>
      <c r="H17" s="8">
        <v>20670741</v>
      </c>
      <c r="I17" s="12">
        <v>11.733300281209717</v>
      </c>
    </row>
    <row r="18" spans="3:9">
      <c r="C18" s="6">
        <v>2024</v>
      </c>
      <c r="D18" s="8">
        <v>7596301</v>
      </c>
      <c r="E18" s="8">
        <v>5057083</v>
      </c>
      <c r="F18" s="8">
        <v>1118339</v>
      </c>
      <c r="G18" s="8">
        <v>5783653</v>
      </c>
      <c r="H18" s="8">
        <v>19555376</v>
      </c>
      <c r="I18" s="12">
        <v>-5.3958636509450733</v>
      </c>
    </row>
    <row r="19" spans="3:9">
      <c r="C19" s="4"/>
      <c r="D19" s="4"/>
      <c r="E19" s="4"/>
    </row>
    <row r="20" spans="3:9">
      <c r="C20" s="4"/>
      <c r="D20" s="4"/>
      <c r="E20" s="4"/>
    </row>
    <row r="21" spans="3:9">
      <c r="C21" s="4"/>
      <c r="D21" s="4"/>
      <c r="E21" s="4"/>
    </row>
    <row r="22" spans="3:9" ht="63" customHeight="1">
      <c r="C22" s="15" t="s">
        <v>15</v>
      </c>
      <c r="D22" s="15"/>
      <c r="E22" s="15"/>
      <c r="F22" s="15"/>
      <c r="G22" s="15"/>
      <c r="H22" s="15"/>
      <c r="I22" s="15"/>
    </row>
    <row r="23" spans="3:9">
      <c r="C23" s="4"/>
      <c r="D23" s="4"/>
      <c r="E23" s="4"/>
    </row>
    <row r="24" spans="3:9">
      <c r="C24" s="4"/>
      <c r="D24" s="4"/>
      <c r="E24" s="4"/>
    </row>
    <row r="25" spans="3:9">
      <c r="C25" s="4"/>
      <c r="D25" s="4"/>
      <c r="E25" s="4"/>
    </row>
    <row r="26" spans="3:9">
      <c r="C26" s="4"/>
      <c r="D26" s="4"/>
      <c r="E26" s="4"/>
    </row>
    <row r="27" spans="3:9">
      <c r="C27" s="4"/>
      <c r="D27" s="4"/>
      <c r="E27" s="4"/>
    </row>
    <row r="28" spans="3:9">
      <c r="C28" s="4"/>
      <c r="D28" s="4"/>
      <c r="E28" s="4"/>
    </row>
    <row r="29" spans="3:9">
      <c r="C29" s="4"/>
      <c r="D29" s="4"/>
      <c r="E29" s="4"/>
    </row>
    <row r="30" spans="3:9">
      <c r="C30" s="4"/>
      <c r="D30" s="4"/>
      <c r="E30" s="4"/>
    </row>
    <row r="31" spans="3:9">
      <c r="C31" s="4"/>
      <c r="D31" s="4"/>
      <c r="E31" s="4"/>
    </row>
    <row r="32" spans="3:9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</sheetData>
  <mergeCells count="3">
    <mergeCell ref="C6:I6"/>
    <mergeCell ref="C1:I5"/>
    <mergeCell ref="C22:I2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39"/>
  <sheetViews>
    <sheetView workbookViewId="0">
      <selection activeCell="L122" sqref="L122"/>
    </sheetView>
  </sheetViews>
  <sheetFormatPr baseColWidth="10" defaultRowHeight="15"/>
  <cols>
    <col min="3" max="3" width="14.5703125" customWidth="1"/>
    <col min="4" max="4" width="20.28515625" customWidth="1"/>
    <col min="5" max="5" width="18.85546875" customWidth="1"/>
    <col min="6" max="6" width="13.5703125" customWidth="1"/>
    <col min="7" max="7" width="17.140625" customWidth="1"/>
    <col min="8" max="8" width="14.28515625" customWidth="1"/>
  </cols>
  <sheetData>
    <row r="1" spans="3:8" ht="15" customHeight="1">
      <c r="C1" s="14" t="s">
        <v>14</v>
      </c>
      <c r="D1" s="14"/>
      <c r="E1" s="14"/>
      <c r="F1" s="14"/>
      <c r="G1" s="14"/>
      <c r="H1" s="14"/>
    </row>
    <row r="2" spans="3:8" ht="15" customHeight="1">
      <c r="C2" s="14"/>
      <c r="D2" s="14"/>
      <c r="E2" s="14"/>
      <c r="F2" s="14"/>
      <c r="G2" s="14"/>
      <c r="H2" s="14"/>
    </row>
    <row r="3" spans="3:8" ht="15" customHeight="1">
      <c r="C3" s="14"/>
      <c r="D3" s="14"/>
      <c r="E3" s="14"/>
      <c r="F3" s="14"/>
      <c r="G3" s="14"/>
      <c r="H3" s="14"/>
    </row>
    <row r="4" spans="3:8" ht="15" customHeight="1">
      <c r="C4" s="14"/>
      <c r="D4" s="14"/>
      <c r="E4" s="14"/>
      <c r="F4" s="14"/>
      <c r="G4" s="14"/>
      <c r="H4" s="14"/>
    </row>
    <row r="5" spans="3:8" ht="15" customHeight="1">
      <c r="C5" s="14"/>
      <c r="D5" s="14"/>
      <c r="E5" s="14"/>
      <c r="F5" s="14"/>
      <c r="G5" s="14"/>
      <c r="H5" s="14"/>
    </row>
    <row r="6" spans="3:8" ht="15" customHeight="1">
      <c r="C6" s="13" t="s">
        <v>16</v>
      </c>
      <c r="D6" s="13"/>
      <c r="E6" s="13"/>
      <c r="F6" s="13"/>
      <c r="G6" s="13"/>
      <c r="H6" s="13"/>
    </row>
    <row r="7" spans="3:8" ht="30" customHeight="1">
      <c r="C7" s="3" t="s">
        <v>12</v>
      </c>
      <c r="D7" s="3" t="s">
        <v>13</v>
      </c>
      <c r="E7" s="7" t="s">
        <v>17</v>
      </c>
      <c r="F7" s="7" t="s">
        <v>18</v>
      </c>
      <c r="G7" s="7" t="s">
        <v>19</v>
      </c>
      <c r="H7" s="7" t="s">
        <v>20</v>
      </c>
    </row>
    <row r="8" spans="3:8">
      <c r="C8" s="10">
        <v>2014</v>
      </c>
      <c r="D8" s="2" t="s">
        <v>0</v>
      </c>
      <c r="E8" s="8">
        <v>280453</v>
      </c>
      <c r="F8" s="8">
        <v>154194</v>
      </c>
      <c r="G8" s="8">
        <v>11292</v>
      </c>
      <c r="H8" s="8">
        <v>1131</v>
      </c>
    </row>
    <row r="9" spans="3:8">
      <c r="C9" s="10">
        <v>2014</v>
      </c>
      <c r="D9" s="2" t="s">
        <v>1</v>
      </c>
      <c r="E9" s="8">
        <v>269152</v>
      </c>
      <c r="F9" s="8">
        <v>146902</v>
      </c>
      <c r="G9" s="8">
        <v>10084</v>
      </c>
      <c r="H9" s="8">
        <v>3275</v>
      </c>
    </row>
    <row r="10" spans="3:8">
      <c r="C10" s="10">
        <v>2014</v>
      </c>
      <c r="D10" s="2" t="s">
        <v>2</v>
      </c>
      <c r="E10" s="8">
        <v>322234</v>
      </c>
      <c r="F10" s="8">
        <v>180837</v>
      </c>
      <c r="G10" s="8">
        <v>12621</v>
      </c>
      <c r="H10" s="8">
        <v>3079</v>
      </c>
    </row>
    <row r="11" spans="3:8">
      <c r="C11" s="10">
        <v>2014</v>
      </c>
      <c r="D11" s="2" t="s">
        <v>3</v>
      </c>
      <c r="E11" s="8">
        <v>308511</v>
      </c>
      <c r="F11" s="8">
        <v>192918</v>
      </c>
      <c r="G11" s="8">
        <v>14713</v>
      </c>
      <c r="H11" s="8">
        <v>1877</v>
      </c>
    </row>
    <row r="12" spans="3:8">
      <c r="C12" s="10">
        <v>2014</v>
      </c>
      <c r="D12" s="2" t="s">
        <v>4</v>
      </c>
      <c r="E12" s="8">
        <v>333972</v>
      </c>
      <c r="F12" s="8">
        <v>201606</v>
      </c>
      <c r="G12" s="8">
        <v>14417</v>
      </c>
      <c r="H12" s="8">
        <v>3969</v>
      </c>
    </row>
    <row r="13" spans="3:8">
      <c r="C13" s="10">
        <v>2014</v>
      </c>
      <c r="D13" s="2" t="s">
        <v>5</v>
      </c>
      <c r="E13" s="8">
        <v>320644</v>
      </c>
      <c r="F13" s="8">
        <v>194039</v>
      </c>
      <c r="G13" s="8">
        <v>14422</v>
      </c>
      <c r="H13" s="8">
        <v>3060</v>
      </c>
    </row>
    <row r="14" spans="3:8">
      <c r="C14" s="10">
        <v>2014</v>
      </c>
      <c r="D14" s="2" t="s">
        <v>6</v>
      </c>
      <c r="E14" s="8">
        <v>369749</v>
      </c>
      <c r="F14" s="8">
        <v>237031</v>
      </c>
      <c r="G14" s="8">
        <v>17895</v>
      </c>
      <c r="H14" s="8">
        <v>4613</v>
      </c>
    </row>
    <row r="15" spans="3:8">
      <c r="C15" s="10">
        <v>2014</v>
      </c>
      <c r="D15" s="2" t="s">
        <v>7</v>
      </c>
      <c r="E15" s="8">
        <v>366676</v>
      </c>
      <c r="F15" s="8">
        <v>236953</v>
      </c>
      <c r="G15" s="8">
        <v>17412</v>
      </c>
      <c r="H15" s="8">
        <v>3666</v>
      </c>
    </row>
    <row r="16" spans="3:8">
      <c r="C16" s="10">
        <v>2014</v>
      </c>
      <c r="D16" s="2" t="s">
        <v>8</v>
      </c>
      <c r="E16" s="8">
        <v>317071</v>
      </c>
      <c r="F16" s="8">
        <v>192685</v>
      </c>
      <c r="G16" s="8">
        <v>14564</v>
      </c>
      <c r="H16" s="8">
        <v>2982</v>
      </c>
    </row>
    <row r="17" spans="3:8">
      <c r="C17" s="10">
        <v>2014</v>
      </c>
      <c r="D17" s="2" t="s">
        <v>9</v>
      </c>
      <c r="E17" s="8">
        <v>325907</v>
      </c>
      <c r="F17" s="8">
        <v>175331</v>
      </c>
      <c r="G17" s="8">
        <v>11517</v>
      </c>
      <c r="H17" s="8">
        <v>3469</v>
      </c>
    </row>
    <row r="18" spans="3:8">
      <c r="C18" s="10">
        <v>2014</v>
      </c>
      <c r="D18" s="2" t="s">
        <v>10</v>
      </c>
      <c r="E18" s="8">
        <v>321926</v>
      </c>
      <c r="F18" s="8">
        <v>177300</v>
      </c>
      <c r="G18" s="8">
        <v>10660</v>
      </c>
      <c r="H18" s="8">
        <v>3927</v>
      </c>
    </row>
    <row r="19" spans="3:8">
      <c r="C19" s="10">
        <v>2014</v>
      </c>
      <c r="D19" s="2" t="s">
        <v>11</v>
      </c>
      <c r="E19" s="8">
        <v>315203</v>
      </c>
      <c r="F19" s="8">
        <v>216344</v>
      </c>
      <c r="G19" s="8">
        <v>13041</v>
      </c>
      <c r="H19" s="8">
        <v>189095</v>
      </c>
    </row>
    <row r="20" spans="3:8">
      <c r="C20" s="10">
        <v>2015</v>
      </c>
      <c r="D20" s="2" t="s">
        <v>0</v>
      </c>
      <c r="E20" s="8">
        <v>324485</v>
      </c>
      <c r="F20" s="8">
        <v>224851</v>
      </c>
      <c r="G20" s="8">
        <v>18879</v>
      </c>
      <c r="H20" s="8">
        <v>303037</v>
      </c>
    </row>
    <row r="21" spans="3:8">
      <c r="C21" s="10">
        <v>2015</v>
      </c>
      <c r="D21" s="2" t="s">
        <v>1</v>
      </c>
      <c r="E21" s="8">
        <v>331605</v>
      </c>
      <c r="F21" s="8">
        <v>219443</v>
      </c>
      <c r="G21" s="8">
        <v>19982</v>
      </c>
      <c r="H21" s="8">
        <v>296675</v>
      </c>
    </row>
    <row r="22" spans="3:8">
      <c r="C22" s="10">
        <v>2015</v>
      </c>
      <c r="D22" s="2" t="s">
        <v>2</v>
      </c>
      <c r="E22" s="8">
        <v>393828</v>
      </c>
      <c r="F22" s="8">
        <v>251150</v>
      </c>
      <c r="G22" s="8">
        <v>22788</v>
      </c>
      <c r="H22" s="8">
        <v>333954</v>
      </c>
    </row>
    <row r="23" spans="3:8">
      <c r="C23" s="10">
        <v>2015</v>
      </c>
      <c r="D23" s="2" t="s">
        <v>3</v>
      </c>
      <c r="E23" s="8">
        <v>387912</v>
      </c>
      <c r="F23" s="8">
        <v>272492</v>
      </c>
      <c r="G23" s="8">
        <v>26761</v>
      </c>
      <c r="H23" s="8">
        <v>358883</v>
      </c>
    </row>
    <row r="24" spans="3:8">
      <c r="C24" s="10">
        <v>2015</v>
      </c>
      <c r="D24" s="2" t="s">
        <v>4</v>
      </c>
      <c r="E24" s="8">
        <v>397291</v>
      </c>
      <c r="F24" s="8">
        <v>274306</v>
      </c>
      <c r="G24" s="8">
        <v>24493</v>
      </c>
      <c r="H24" s="8">
        <v>360940</v>
      </c>
    </row>
    <row r="25" spans="3:8">
      <c r="C25" s="10">
        <v>2015</v>
      </c>
      <c r="D25" s="2" t="s">
        <v>5</v>
      </c>
      <c r="E25" s="8">
        <v>385731</v>
      </c>
      <c r="F25" s="8">
        <v>268939</v>
      </c>
      <c r="G25" s="8">
        <v>24798</v>
      </c>
      <c r="H25" s="8">
        <v>357973</v>
      </c>
    </row>
    <row r="26" spans="3:8">
      <c r="C26" s="10">
        <v>2015</v>
      </c>
      <c r="D26" s="2" t="s">
        <v>6</v>
      </c>
      <c r="E26" s="8">
        <v>436208</v>
      </c>
      <c r="F26" s="8">
        <v>330684</v>
      </c>
      <c r="G26" s="8">
        <v>55717</v>
      </c>
      <c r="H26" s="8">
        <v>429121</v>
      </c>
    </row>
    <row r="27" spans="3:8">
      <c r="C27" s="10">
        <v>2015</v>
      </c>
      <c r="D27" s="2" t="s">
        <v>7</v>
      </c>
      <c r="E27" s="8">
        <v>451552</v>
      </c>
      <c r="F27" s="8">
        <v>337717</v>
      </c>
      <c r="G27" s="8">
        <v>32485</v>
      </c>
      <c r="H27" s="8">
        <v>432443</v>
      </c>
    </row>
    <row r="28" spans="3:8">
      <c r="C28" s="10">
        <v>2015</v>
      </c>
      <c r="D28" s="2" t="s">
        <v>8</v>
      </c>
      <c r="E28" s="8">
        <v>408522</v>
      </c>
      <c r="F28" s="8">
        <v>278064</v>
      </c>
      <c r="G28" s="8">
        <v>27357</v>
      </c>
      <c r="H28" s="8">
        <v>363497</v>
      </c>
    </row>
    <row r="29" spans="3:8">
      <c r="C29" s="10">
        <v>2015</v>
      </c>
      <c r="D29" s="2" t="s">
        <v>9</v>
      </c>
      <c r="E29" s="8">
        <v>395565</v>
      </c>
      <c r="F29" s="8">
        <v>268286</v>
      </c>
      <c r="G29" s="8">
        <v>25973</v>
      </c>
      <c r="H29" s="8">
        <v>356723</v>
      </c>
    </row>
    <row r="30" spans="3:8">
      <c r="C30" s="10">
        <v>2015</v>
      </c>
      <c r="D30" s="2" t="s">
        <v>10</v>
      </c>
      <c r="E30" s="8">
        <v>375389</v>
      </c>
      <c r="F30" s="8">
        <v>273231</v>
      </c>
      <c r="G30" s="8">
        <v>25750</v>
      </c>
      <c r="H30" s="8">
        <v>363184</v>
      </c>
    </row>
    <row r="31" spans="3:8">
      <c r="C31" s="10">
        <v>2015</v>
      </c>
      <c r="D31" s="2" t="s">
        <v>11</v>
      </c>
      <c r="E31" s="8">
        <v>377933</v>
      </c>
      <c r="F31" s="8">
        <v>280698</v>
      </c>
      <c r="G31" s="8">
        <v>19790</v>
      </c>
      <c r="H31" s="8">
        <v>374422</v>
      </c>
    </row>
    <row r="32" spans="3:8">
      <c r="C32" s="10">
        <v>2016</v>
      </c>
      <c r="D32" s="2" t="s">
        <v>0</v>
      </c>
      <c r="E32" s="8">
        <v>353284</v>
      </c>
      <c r="F32" s="8">
        <v>247946</v>
      </c>
      <c r="G32" s="8">
        <v>23146</v>
      </c>
      <c r="H32" s="8">
        <v>332734</v>
      </c>
    </row>
    <row r="33" spans="3:8">
      <c r="C33" s="10">
        <v>2016</v>
      </c>
      <c r="D33" s="2" t="s">
        <v>1</v>
      </c>
      <c r="E33" s="8">
        <v>382796</v>
      </c>
      <c r="F33" s="8">
        <v>264489</v>
      </c>
      <c r="G33" s="8">
        <v>25003</v>
      </c>
      <c r="H33" s="8">
        <v>345697</v>
      </c>
    </row>
    <row r="34" spans="3:8">
      <c r="C34" s="10">
        <v>2016</v>
      </c>
      <c r="D34" s="2" t="s">
        <v>2</v>
      </c>
      <c r="E34" s="8">
        <v>423802</v>
      </c>
      <c r="F34" s="8">
        <v>321319</v>
      </c>
      <c r="G34" s="8">
        <v>33547</v>
      </c>
      <c r="H34" s="8">
        <v>413549</v>
      </c>
    </row>
    <row r="35" spans="3:8">
      <c r="C35" s="10">
        <v>2016</v>
      </c>
      <c r="D35" s="2" t="s">
        <v>3</v>
      </c>
      <c r="E35" s="8">
        <v>391322</v>
      </c>
      <c r="F35" s="8">
        <v>285735</v>
      </c>
      <c r="G35" s="8">
        <v>29105</v>
      </c>
      <c r="H35" s="8">
        <v>373520</v>
      </c>
    </row>
    <row r="36" spans="3:8">
      <c r="C36" s="10">
        <v>2016</v>
      </c>
      <c r="D36" s="2" t="s">
        <v>4</v>
      </c>
      <c r="E36" s="8">
        <v>420996</v>
      </c>
      <c r="F36" s="8">
        <v>311596</v>
      </c>
      <c r="G36" s="8">
        <v>31861</v>
      </c>
      <c r="H36" s="8">
        <v>403709</v>
      </c>
    </row>
    <row r="37" spans="3:8">
      <c r="C37" s="10">
        <v>2016</v>
      </c>
      <c r="D37" s="2" t="s">
        <v>5</v>
      </c>
      <c r="E37" s="8">
        <v>438105</v>
      </c>
      <c r="F37" s="8">
        <v>322467</v>
      </c>
      <c r="G37" s="8">
        <v>34008</v>
      </c>
      <c r="H37" s="8">
        <v>412605</v>
      </c>
    </row>
    <row r="38" spans="3:8">
      <c r="C38" s="10">
        <v>2016</v>
      </c>
      <c r="D38" s="2" t="s">
        <v>6</v>
      </c>
      <c r="E38" s="8">
        <v>539305</v>
      </c>
      <c r="F38" s="8">
        <v>421154</v>
      </c>
      <c r="G38" s="8">
        <v>43718</v>
      </c>
      <c r="H38" s="8">
        <v>518657</v>
      </c>
    </row>
    <row r="39" spans="3:8">
      <c r="C39" s="10">
        <v>2016</v>
      </c>
      <c r="D39" s="2" t="s">
        <v>7</v>
      </c>
      <c r="E39" s="8">
        <v>495560</v>
      </c>
      <c r="F39" s="8">
        <v>370961</v>
      </c>
      <c r="G39" s="8">
        <v>40594</v>
      </c>
      <c r="H39" s="8">
        <v>472339</v>
      </c>
    </row>
    <row r="40" spans="3:8">
      <c r="C40" s="10">
        <v>2016</v>
      </c>
      <c r="D40" s="2" t="s">
        <v>8</v>
      </c>
      <c r="E40" s="8">
        <v>460491</v>
      </c>
      <c r="F40" s="8">
        <v>334034</v>
      </c>
      <c r="G40" s="8">
        <v>35741</v>
      </c>
      <c r="H40" s="8">
        <v>422300</v>
      </c>
    </row>
    <row r="41" spans="3:8">
      <c r="C41" s="10">
        <v>2016</v>
      </c>
      <c r="D41" s="2" t="s">
        <v>9</v>
      </c>
      <c r="E41" s="8">
        <v>459116</v>
      </c>
      <c r="F41" s="8">
        <v>320021</v>
      </c>
      <c r="G41" s="8">
        <v>35084</v>
      </c>
      <c r="H41" s="8">
        <v>415934</v>
      </c>
    </row>
    <row r="42" spans="3:8">
      <c r="C42" s="10">
        <v>2016</v>
      </c>
      <c r="D42" s="2" t="s">
        <v>10</v>
      </c>
      <c r="E42" s="8">
        <v>430689</v>
      </c>
      <c r="F42" s="8">
        <v>307310</v>
      </c>
      <c r="G42" s="8">
        <v>33145</v>
      </c>
      <c r="H42" s="8">
        <v>404112</v>
      </c>
    </row>
    <row r="43" spans="3:8">
      <c r="C43" s="10">
        <v>2016</v>
      </c>
      <c r="D43" s="2" t="s">
        <v>11</v>
      </c>
      <c r="E43" s="8">
        <v>417397</v>
      </c>
      <c r="F43" s="8">
        <v>315405</v>
      </c>
      <c r="G43" s="8">
        <v>31791</v>
      </c>
      <c r="H43" s="8">
        <v>407308</v>
      </c>
    </row>
    <row r="44" spans="3:8">
      <c r="C44" s="10">
        <v>2017</v>
      </c>
      <c r="D44" s="2" t="s">
        <v>0</v>
      </c>
      <c r="E44" s="8">
        <v>361467</v>
      </c>
      <c r="F44" s="8">
        <v>246429</v>
      </c>
      <c r="G44" s="8">
        <v>28191</v>
      </c>
      <c r="H44" s="8">
        <v>281858</v>
      </c>
    </row>
    <row r="45" spans="3:8">
      <c r="C45" s="10">
        <v>2017</v>
      </c>
      <c r="D45" s="2" t="s">
        <v>1</v>
      </c>
      <c r="E45" s="8">
        <v>310078</v>
      </c>
      <c r="F45" s="8">
        <v>252143</v>
      </c>
      <c r="G45" s="8">
        <v>27087</v>
      </c>
      <c r="H45" s="8">
        <v>315054</v>
      </c>
    </row>
    <row r="46" spans="3:8">
      <c r="C46" s="10">
        <v>2017</v>
      </c>
      <c r="D46" s="2" t="s">
        <v>2</v>
      </c>
      <c r="E46" s="8">
        <v>465874</v>
      </c>
      <c r="F46" s="8">
        <v>319883</v>
      </c>
      <c r="G46" s="8">
        <v>33261</v>
      </c>
      <c r="H46" s="8">
        <v>401269</v>
      </c>
    </row>
    <row r="47" spans="3:8">
      <c r="C47" s="10">
        <v>2017</v>
      </c>
      <c r="D47" s="2" t="s">
        <v>3</v>
      </c>
      <c r="E47" s="8">
        <v>450283</v>
      </c>
      <c r="F47" s="8">
        <v>374060</v>
      </c>
      <c r="G47" s="8">
        <v>40998</v>
      </c>
      <c r="H47" s="8">
        <v>456771</v>
      </c>
    </row>
    <row r="48" spans="3:8">
      <c r="C48" s="10">
        <v>2017</v>
      </c>
      <c r="D48" s="2" t="s">
        <v>4</v>
      </c>
      <c r="E48" s="8">
        <v>469154</v>
      </c>
      <c r="F48" s="8">
        <v>337296</v>
      </c>
      <c r="G48" s="8">
        <v>35408</v>
      </c>
      <c r="H48" s="8">
        <v>416169</v>
      </c>
    </row>
    <row r="49" spans="3:8">
      <c r="C49" s="10">
        <v>2017</v>
      </c>
      <c r="D49" s="2" t="s">
        <v>5</v>
      </c>
      <c r="E49" s="8">
        <v>487161</v>
      </c>
      <c r="F49" s="8">
        <v>354050</v>
      </c>
      <c r="G49" s="8">
        <v>36227</v>
      </c>
      <c r="H49" s="8">
        <v>431980</v>
      </c>
    </row>
    <row r="50" spans="3:8">
      <c r="C50" s="10">
        <v>2017</v>
      </c>
      <c r="D50" s="2" t="s">
        <v>6</v>
      </c>
      <c r="E50" s="8">
        <v>556512</v>
      </c>
      <c r="F50" s="8">
        <v>437728</v>
      </c>
      <c r="G50" s="8">
        <v>45631</v>
      </c>
      <c r="H50" s="8">
        <v>512011</v>
      </c>
    </row>
    <row r="51" spans="3:8">
      <c r="C51" s="10">
        <v>2017</v>
      </c>
      <c r="D51" s="2" t="s">
        <v>7</v>
      </c>
      <c r="E51" s="8">
        <v>508526</v>
      </c>
      <c r="F51" s="8">
        <v>391452</v>
      </c>
      <c r="G51" s="8">
        <v>42014</v>
      </c>
      <c r="H51" s="8">
        <v>474792</v>
      </c>
    </row>
    <row r="52" spans="3:8">
      <c r="C52" s="10">
        <v>2017</v>
      </c>
      <c r="D52" s="2" t="s">
        <v>8</v>
      </c>
      <c r="E52" s="8">
        <v>463947</v>
      </c>
      <c r="F52" s="8">
        <v>347580</v>
      </c>
      <c r="G52" s="8">
        <v>35797</v>
      </c>
      <c r="H52" s="8">
        <v>417765</v>
      </c>
    </row>
    <row r="53" spans="3:8">
      <c r="C53" s="10">
        <v>2017</v>
      </c>
      <c r="D53" s="2" t="s">
        <v>9</v>
      </c>
      <c r="E53" s="8">
        <v>470182</v>
      </c>
      <c r="F53" s="8">
        <v>336211</v>
      </c>
      <c r="G53" s="8">
        <v>35213</v>
      </c>
      <c r="H53" s="8">
        <v>415216</v>
      </c>
    </row>
    <row r="54" spans="3:8">
      <c r="C54" s="10">
        <v>2017</v>
      </c>
      <c r="D54" s="2" t="s">
        <v>10</v>
      </c>
      <c r="E54" s="8">
        <v>452877</v>
      </c>
      <c r="F54" s="8">
        <v>332782</v>
      </c>
      <c r="G54" s="8">
        <v>33739</v>
      </c>
      <c r="H54" s="8">
        <v>416478</v>
      </c>
    </row>
    <row r="55" spans="3:8">
      <c r="C55" s="10">
        <v>2017</v>
      </c>
      <c r="D55" s="2" t="s">
        <v>11</v>
      </c>
      <c r="E55" s="8">
        <v>455897</v>
      </c>
      <c r="F55" s="8">
        <v>343117</v>
      </c>
      <c r="G55" s="8">
        <v>31440</v>
      </c>
      <c r="H55" s="8">
        <v>424940</v>
      </c>
    </row>
    <row r="56" spans="3:8">
      <c r="C56" s="10">
        <v>2018</v>
      </c>
      <c r="D56" s="2" t="s">
        <v>0</v>
      </c>
      <c r="E56" s="8">
        <v>431835</v>
      </c>
      <c r="F56" s="8">
        <v>308165</v>
      </c>
      <c r="G56" s="8">
        <v>31432</v>
      </c>
      <c r="H56" s="8">
        <v>386501</v>
      </c>
    </row>
    <row r="57" spans="3:8">
      <c r="C57" s="10">
        <v>2018</v>
      </c>
      <c r="D57" s="2" t="s">
        <v>1</v>
      </c>
      <c r="E57" s="8">
        <v>420997</v>
      </c>
      <c r="F57" s="8">
        <v>299528</v>
      </c>
      <c r="G57" s="8">
        <v>30034</v>
      </c>
      <c r="H57" s="8">
        <v>371464</v>
      </c>
    </row>
    <row r="58" spans="3:8">
      <c r="C58" s="10">
        <v>2018</v>
      </c>
      <c r="D58" s="2" t="s">
        <v>2</v>
      </c>
      <c r="E58" s="8">
        <v>495905</v>
      </c>
      <c r="F58" s="8">
        <v>359967</v>
      </c>
      <c r="G58" s="8">
        <v>35496</v>
      </c>
      <c r="H58" s="8">
        <v>436556</v>
      </c>
    </row>
    <row r="59" spans="3:8">
      <c r="C59" s="10">
        <v>2018</v>
      </c>
      <c r="D59" s="2" t="s">
        <v>3</v>
      </c>
      <c r="E59" s="8">
        <v>483345</v>
      </c>
      <c r="F59" s="8">
        <v>356676</v>
      </c>
      <c r="G59" s="8">
        <v>37920</v>
      </c>
      <c r="H59" s="8">
        <v>416380</v>
      </c>
    </row>
    <row r="60" spans="3:8">
      <c r="C60" s="10">
        <v>2018</v>
      </c>
      <c r="D60" s="2" t="s">
        <v>4</v>
      </c>
      <c r="E60" s="8">
        <v>497066</v>
      </c>
      <c r="F60" s="8">
        <v>365999</v>
      </c>
      <c r="G60" s="8">
        <v>35092</v>
      </c>
      <c r="H60" s="8">
        <v>431536</v>
      </c>
    </row>
    <row r="61" spans="3:8">
      <c r="C61" s="10">
        <v>2018</v>
      </c>
      <c r="D61" s="2" t="s">
        <v>5</v>
      </c>
      <c r="E61" s="8">
        <v>516019</v>
      </c>
      <c r="F61" s="8">
        <v>378896</v>
      </c>
      <c r="G61" s="8">
        <v>35480</v>
      </c>
      <c r="H61" s="8">
        <v>450176</v>
      </c>
    </row>
    <row r="62" spans="3:8">
      <c r="C62" s="10">
        <v>2018</v>
      </c>
      <c r="D62" s="2" t="s">
        <v>6</v>
      </c>
      <c r="E62" s="8">
        <v>581494</v>
      </c>
      <c r="F62" s="8">
        <v>459231</v>
      </c>
      <c r="G62" s="8">
        <v>44783</v>
      </c>
      <c r="H62" s="8">
        <v>528276</v>
      </c>
    </row>
    <row r="63" spans="3:8">
      <c r="C63" s="10">
        <v>2018</v>
      </c>
      <c r="D63" s="2" t="s">
        <v>7</v>
      </c>
      <c r="E63" s="8">
        <v>549155</v>
      </c>
      <c r="F63" s="8">
        <v>414605</v>
      </c>
      <c r="G63" s="8">
        <v>67084</v>
      </c>
      <c r="H63" s="8">
        <v>496946</v>
      </c>
    </row>
    <row r="64" spans="3:8">
      <c r="C64" s="10">
        <v>2018</v>
      </c>
      <c r="D64" s="2" t="s">
        <v>8</v>
      </c>
      <c r="E64" s="8">
        <v>443949</v>
      </c>
      <c r="F64" s="8">
        <v>351905</v>
      </c>
      <c r="G64" s="8">
        <v>62371</v>
      </c>
      <c r="H64" s="8">
        <v>392842</v>
      </c>
    </row>
    <row r="65" spans="3:8">
      <c r="C65" s="10">
        <v>2018</v>
      </c>
      <c r="D65" s="2" t="s">
        <v>9</v>
      </c>
      <c r="E65" s="8">
        <v>397868</v>
      </c>
      <c r="F65" s="8">
        <v>313942</v>
      </c>
      <c r="G65" s="8">
        <v>57682</v>
      </c>
      <c r="H65" s="8">
        <v>333218</v>
      </c>
    </row>
    <row r="66" spans="3:8">
      <c r="C66" s="10">
        <v>2018</v>
      </c>
      <c r="D66" s="2" t="s">
        <v>10</v>
      </c>
      <c r="E66" s="8">
        <v>343597</v>
      </c>
      <c r="F66" s="8">
        <v>240459</v>
      </c>
      <c r="G66" s="8">
        <v>57306</v>
      </c>
      <c r="H66" s="8">
        <v>286507</v>
      </c>
    </row>
    <row r="67" spans="3:8">
      <c r="C67" s="10">
        <v>2018</v>
      </c>
      <c r="D67" s="2" t="s">
        <v>11</v>
      </c>
      <c r="E67" s="8">
        <v>342056</v>
      </c>
      <c r="F67" s="8">
        <v>178544</v>
      </c>
      <c r="G67" s="8">
        <v>54632</v>
      </c>
      <c r="H67" s="8">
        <v>254996</v>
      </c>
    </row>
    <row r="68" spans="3:8">
      <c r="C68" s="1">
        <v>2019</v>
      </c>
      <c r="D68" s="2" t="s">
        <v>0</v>
      </c>
      <c r="E68" s="8">
        <v>261017</v>
      </c>
      <c r="F68" s="8">
        <v>130713</v>
      </c>
      <c r="G68" s="8">
        <v>53317</v>
      </c>
      <c r="H68" s="8">
        <v>238847</v>
      </c>
    </row>
    <row r="69" spans="3:8">
      <c r="C69" s="1">
        <v>2019</v>
      </c>
      <c r="D69" s="2" t="s">
        <v>1</v>
      </c>
      <c r="E69" s="8">
        <v>145369</v>
      </c>
      <c r="F69" s="8">
        <v>99740</v>
      </c>
      <c r="G69" s="8">
        <v>47301</v>
      </c>
      <c r="H69" s="8">
        <v>127878</v>
      </c>
    </row>
    <row r="70" spans="3:8">
      <c r="C70" s="1">
        <v>2019</v>
      </c>
      <c r="D70" s="2" t="s">
        <v>2</v>
      </c>
      <c r="E70" s="8">
        <v>68232</v>
      </c>
      <c r="F70" s="8">
        <v>60519</v>
      </c>
      <c r="G70" s="8">
        <v>61843</v>
      </c>
      <c r="H70" s="8">
        <v>48179</v>
      </c>
    </row>
    <row r="71" spans="3:8">
      <c r="C71" s="1">
        <v>2019</v>
      </c>
      <c r="D71" s="2" t="s">
        <v>3</v>
      </c>
      <c r="E71" s="8">
        <v>23435</v>
      </c>
      <c r="F71" s="8">
        <v>36785</v>
      </c>
      <c r="G71" s="8">
        <v>75008</v>
      </c>
      <c r="H71" s="8">
        <v>59868</v>
      </c>
    </row>
    <row r="72" spans="3:8">
      <c r="C72" s="1">
        <v>2019</v>
      </c>
      <c r="D72" s="2" t="s">
        <v>4</v>
      </c>
      <c r="E72" s="8">
        <v>2591</v>
      </c>
      <c r="F72" s="8">
        <v>74046</v>
      </c>
      <c r="G72" s="8">
        <v>68763</v>
      </c>
      <c r="H72" s="8">
        <v>83288</v>
      </c>
    </row>
    <row r="73" spans="3:8">
      <c r="C73" s="1">
        <v>2019</v>
      </c>
      <c r="D73" s="2" t="s">
        <v>5</v>
      </c>
      <c r="E73" s="8">
        <v>0</v>
      </c>
      <c r="F73" s="8">
        <v>36</v>
      </c>
      <c r="G73" s="8">
        <v>73950</v>
      </c>
      <c r="H73" s="8">
        <v>30247</v>
      </c>
    </row>
    <row r="74" spans="3:8">
      <c r="C74" s="1">
        <v>2019</v>
      </c>
      <c r="D74" s="2" t="s">
        <v>6</v>
      </c>
      <c r="E74" s="8">
        <v>0</v>
      </c>
      <c r="F74" s="8">
        <v>2</v>
      </c>
      <c r="G74" s="8">
        <v>91133</v>
      </c>
      <c r="H74" s="8">
        <v>84433</v>
      </c>
    </row>
    <row r="75" spans="3:8">
      <c r="C75" s="1">
        <v>2019</v>
      </c>
      <c r="D75" s="2" t="s">
        <v>7</v>
      </c>
      <c r="E75" s="8">
        <v>0</v>
      </c>
      <c r="F75" s="8">
        <v>36</v>
      </c>
      <c r="G75" s="8">
        <v>73950</v>
      </c>
      <c r="H75" s="8">
        <v>30247</v>
      </c>
    </row>
    <row r="76" spans="3:8">
      <c r="C76" s="1">
        <v>2019</v>
      </c>
      <c r="D76" s="2" t="s">
        <v>8</v>
      </c>
      <c r="E76" s="8">
        <v>556119</v>
      </c>
      <c r="F76" s="8">
        <v>401046</v>
      </c>
      <c r="G76" s="8">
        <v>78112</v>
      </c>
      <c r="H76" s="8">
        <v>463807</v>
      </c>
    </row>
    <row r="77" spans="3:8">
      <c r="C77" s="1">
        <v>2019</v>
      </c>
      <c r="D77" s="2" t="s">
        <v>9</v>
      </c>
      <c r="E77" s="8">
        <v>524373</v>
      </c>
      <c r="F77" s="8">
        <v>347452</v>
      </c>
      <c r="G77" s="8">
        <v>72211</v>
      </c>
      <c r="H77" s="8">
        <v>421190</v>
      </c>
    </row>
    <row r="78" spans="3:8">
      <c r="C78" s="1">
        <v>2019</v>
      </c>
      <c r="D78" s="2" t="s">
        <v>10</v>
      </c>
      <c r="E78" s="8">
        <v>495125</v>
      </c>
      <c r="F78" s="8">
        <v>347953</v>
      </c>
      <c r="G78" s="8">
        <v>70225</v>
      </c>
      <c r="H78" s="8">
        <v>418319</v>
      </c>
    </row>
    <row r="79" spans="3:8">
      <c r="C79" s="1">
        <v>2019</v>
      </c>
      <c r="D79" s="2" t="s">
        <v>11</v>
      </c>
      <c r="E79" s="8">
        <v>488052</v>
      </c>
      <c r="F79" s="8">
        <v>339082</v>
      </c>
      <c r="G79" s="8">
        <v>66882</v>
      </c>
      <c r="H79" s="8">
        <v>415008</v>
      </c>
    </row>
    <row r="80" spans="3:8">
      <c r="C80" s="1">
        <v>2020</v>
      </c>
      <c r="D80" s="2" t="s">
        <v>0</v>
      </c>
      <c r="E80" s="8">
        <v>509575</v>
      </c>
      <c r="F80" s="8">
        <v>333060</v>
      </c>
      <c r="G80" s="8">
        <v>67159</v>
      </c>
      <c r="H80" s="8">
        <v>404255</v>
      </c>
    </row>
    <row r="81" spans="3:8">
      <c r="C81" s="1">
        <v>2020</v>
      </c>
      <c r="D81" s="2" t="s">
        <v>1</v>
      </c>
      <c r="E81" s="8">
        <v>503268</v>
      </c>
      <c r="F81" s="8">
        <v>336322</v>
      </c>
      <c r="G81" s="8">
        <v>66579</v>
      </c>
      <c r="H81" s="8">
        <f>345771+1455+5577+750+0+10947+3415+590+24299+1224+74+377+6871+2316+0</f>
        <v>403666</v>
      </c>
    </row>
    <row r="82" spans="3:8">
      <c r="C82" s="1">
        <v>2020</v>
      </c>
      <c r="D82" s="2" t="s">
        <v>2</v>
      </c>
      <c r="E82" s="8">
        <v>381281</v>
      </c>
      <c r="F82" s="8">
        <v>252284</v>
      </c>
      <c r="G82" s="8">
        <v>58920</v>
      </c>
      <c r="H82" s="8">
        <f>260971+1538+4739+438+3+10369+3393+636+25804+1312+62+237+3909+2020+0</f>
        <v>315431</v>
      </c>
    </row>
    <row r="83" spans="3:8">
      <c r="C83" s="1">
        <v>2020</v>
      </c>
      <c r="D83" s="2" t="s">
        <v>3</v>
      </c>
      <c r="E83" s="8">
        <v>206416</v>
      </c>
      <c r="F83" s="8">
        <v>125576</v>
      </c>
      <c r="G83" s="8">
        <v>40961</v>
      </c>
      <c r="H83" s="8">
        <f>118083+658+2005+135+0+8608+2876+391+25055+1348+66+195+3991+959+0</f>
        <v>164370</v>
      </c>
    </row>
    <row r="84" spans="3:8">
      <c r="C84" s="1">
        <v>2020</v>
      </c>
      <c r="D84" s="2" t="s">
        <v>4</v>
      </c>
      <c r="E84" s="8">
        <v>291201</v>
      </c>
      <c r="F84" s="8">
        <v>177969</v>
      </c>
      <c r="G84" s="8">
        <v>47788</v>
      </c>
      <c r="H84" s="8">
        <f>141917+851+1991+152+0+9515+3049+477+27741+1195+90+266+4726+1252+0</f>
        <v>193222</v>
      </c>
    </row>
    <row r="85" spans="3:8">
      <c r="C85" s="1">
        <v>2020</v>
      </c>
      <c r="D85" s="2" t="s">
        <v>5</v>
      </c>
      <c r="E85" s="8">
        <v>384268</v>
      </c>
      <c r="F85" s="8">
        <v>235935</v>
      </c>
      <c r="G85" s="8">
        <v>61821</v>
      </c>
      <c r="H85" s="8">
        <f>199327+1145+2494+190+0+11256+3486+704+32735+1544+71+203+4594+1790+0</f>
        <v>259539</v>
      </c>
    </row>
    <row r="86" spans="3:8">
      <c r="C86" s="1">
        <v>2020</v>
      </c>
      <c r="D86" s="2" t="s">
        <v>6</v>
      </c>
      <c r="E86" s="8">
        <v>487081</v>
      </c>
      <c r="F86" s="8">
        <v>315384</v>
      </c>
      <c r="G86" s="8">
        <v>79868</v>
      </c>
      <c r="H86" s="8">
        <f>273740+2001+2961+231+0+12418+4093+818+35790+1396+79+255+6621+2677+0</f>
        <v>343080</v>
      </c>
    </row>
    <row r="87" spans="3:8">
      <c r="C87" s="1">
        <v>2020</v>
      </c>
      <c r="D87" s="2" t="s">
        <v>7</v>
      </c>
      <c r="E87" s="8">
        <f>602759+320+23+14+0+3279+7440+109+1742+1036+4+0+97+4610+0</f>
        <v>621433</v>
      </c>
      <c r="F87" s="8">
        <f>377776+3456+2350+251+0+8185+1765+462+10598+730+26+136+2382+2957+0</f>
        <v>411074</v>
      </c>
      <c r="G87" s="8">
        <f>60918+279+54+67+6+3465+1529+449+24908+811+94+115+5056+662+0</f>
        <v>98413</v>
      </c>
      <c r="H87" s="8">
        <f>360885+2596+3130+284+0+12668+3745+888+35945+1453+93+232+7031+2979+0</f>
        <v>431929</v>
      </c>
    </row>
    <row r="88" spans="3:8">
      <c r="C88" s="1">
        <v>2020</v>
      </c>
      <c r="D88" s="2" t="s">
        <v>8</v>
      </c>
      <c r="E88" s="8">
        <f>617451+382+106+46+0+3675+2461+99+1460+248+4+0+92+4806+0</f>
        <v>630830</v>
      </c>
      <c r="F88" s="8">
        <f>358889+3062+3076+395+0+7391+1746+333+10759+766+33+104+2945+3014+0</f>
        <v>392513</v>
      </c>
      <c r="G88" s="8">
        <f>56349+225+30+28+7+3477+1587+469+23235+1010+103+125+5242+700+0</f>
        <v>92587</v>
      </c>
      <c r="H88" s="8">
        <f>353284+2175+3420+371+2+12949+3950+1006+34266+1752+103+218+7917+3280+0</f>
        <v>424693</v>
      </c>
    </row>
    <row r="89" spans="3:8">
      <c r="C89" s="1">
        <v>2020</v>
      </c>
      <c r="D89" s="2" t="s">
        <v>9</v>
      </c>
      <c r="E89" s="8">
        <f>671709+193+49+8+0+4132+1860+117+1538+67+4+1+109+6851+0</f>
        <v>686638</v>
      </c>
      <c r="F89" s="8">
        <f>363814+3245+3405+345+0+7697+1865+307+10934+706+26+83+2865+3073+0</f>
        <v>398365</v>
      </c>
      <c r="G89" s="8">
        <f>54426+265+46+22+0+3778+1846+431+22943+842+109+128+5282+884+0</f>
        <v>91002</v>
      </c>
      <c r="H89" s="8">
        <f>363353+2600+3577+358+0+13488+4001+801+34068+1460+102+226+7788+3076+0</f>
        <v>434898</v>
      </c>
    </row>
    <row r="90" spans="3:8">
      <c r="C90" s="1">
        <v>2020</v>
      </c>
      <c r="D90" s="2" t="s">
        <v>10</v>
      </c>
      <c r="E90" s="8">
        <f>611863+33+20+12+0+4204+1929+249+1420+61+1+0+98+5810+0</f>
        <v>625700</v>
      </c>
      <c r="F90" s="8">
        <f>327559+2671+3334+342+0+7298+1828+464+9330+610+17+73+2012+4109+0</f>
        <v>359647</v>
      </c>
      <c r="G90" s="8">
        <f>45114+189+40+20+0+3431+1533+405+20014+778+101+100+4555+570+0</f>
        <v>76850</v>
      </c>
      <c r="H90" s="8">
        <f>334790+1801+3873+358+1+12154+3782+843+29343+1373+88+164+6189+4178</f>
        <v>398937</v>
      </c>
    </row>
    <row r="91" spans="3:8">
      <c r="C91" s="1">
        <v>2020</v>
      </c>
      <c r="D91" s="2" t="s">
        <v>11</v>
      </c>
      <c r="E91" s="8">
        <v>489391</v>
      </c>
      <c r="F91" s="8">
        <v>320944</v>
      </c>
      <c r="G91" s="8">
        <v>70064</v>
      </c>
      <c r="H91" s="8">
        <v>367038</v>
      </c>
    </row>
    <row r="92" spans="3:8">
      <c r="C92" s="1">
        <v>2021</v>
      </c>
      <c r="D92" s="2" t="s">
        <v>0</v>
      </c>
      <c r="E92" s="8">
        <v>489293</v>
      </c>
      <c r="F92" s="8">
        <v>325857</v>
      </c>
      <c r="G92" s="8">
        <v>71593</v>
      </c>
      <c r="H92" s="8">
        <v>367488</v>
      </c>
    </row>
    <row r="93" spans="3:8">
      <c r="C93" s="1">
        <v>2021</v>
      </c>
      <c r="D93" s="2" t="s">
        <v>1</v>
      </c>
      <c r="E93" s="8">
        <v>507654</v>
      </c>
      <c r="F93" s="8">
        <v>344999</v>
      </c>
      <c r="G93" s="8">
        <v>74446</v>
      </c>
      <c r="H93" s="8">
        <v>374305</v>
      </c>
    </row>
    <row r="94" spans="3:8">
      <c r="C94" s="1">
        <v>2021</v>
      </c>
      <c r="D94" s="2" t="s">
        <v>2</v>
      </c>
      <c r="E94" s="8">
        <v>574806</v>
      </c>
      <c r="F94" s="8">
        <v>406413</v>
      </c>
      <c r="G94" s="8">
        <v>83564</v>
      </c>
      <c r="H94" s="8">
        <v>437333</v>
      </c>
    </row>
    <row r="95" spans="3:8">
      <c r="C95" s="1">
        <v>2021</v>
      </c>
      <c r="D95" s="2" t="s">
        <v>3</v>
      </c>
      <c r="E95" s="8">
        <v>610719</v>
      </c>
      <c r="F95" s="8">
        <v>445462</v>
      </c>
      <c r="G95" s="8">
        <v>100379</v>
      </c>
      <c r="H95" s="8">
        <v>478717</v>
      </c>
    </row>
    <row r="96" spans="3:8">
      <c r="C96" s="1">
        <v>2021</v>
      </c>
      <c r="D96" s="2" t="s">
        <v>4</v>
      </c>
      <c r="E96" s="8">
        <v>653202</v>
      </c>
      <c r="F96" s="8">
        <v>468794</v>
      </c>
      <c r="G96" s="8">
        <v>99122</v>
      </c>
      <c r="H96" s="8">
        <v>496897</v>
      </c>
    </row>
    <row r="97" spans="3:8">
      <c r="C97" s="1">
        <v>2021</v>
      </c>
      <c r="D97" s="2" t="s">
        <v>5</v>
      </c>
      <c r="E97" s="8">
        <v>671428</v>
      </c>
      <c r="F97" s="8">
        <v>464600</v>
      </c>
      <c r="G97" s="8">
        <v>105727</v>
      </c>
      <c r="H97" s="8">
        <v>498392</v>
      </c>
    </row>
    <row r="98" spans="3:8">
      <c r="C98" s="1">
        <v>2021</v>
      </c>
      <c r="D98" s="2" t="s">
        <v>6</v>
      </c>
      <c r="E98" s="8">
        <v>739505</v>
      </c>
      <c r="F98" s="8">
        <v>534891</v>
      </c>
      <c r="G98" s="8">
        <v>124540</v>
      </c>
      <c r="H98" s="8">
        <v>566712</v>
      </c>
    </row>
    <row r="99" spans="3:8">
      <c r="C99" s="1">
        <v>2021</v>
      </c>
      <c r="D99" s="2" t="s">
        <v>7</v>
      </c>
      <c r="E99" s="8">
        <v>714900</v>
      </c>
      <c r="F99" s="8">
        <v>503737</v>
      </c>
      <c r="G99" s="8">
        <v>118732</v>
      </c>
      <c r="H99" s="8">
        <v>538291</v>
      </c>
    </row>
    <row r="100" spans="3:8">
      <c r="C100" s="1">
        <v>2021</v>
      </c>
      <c r="D100" s="2" t="s">
        <v>8</v>
      </c>
      <c r="E100" s="8">
        <v>667536</v>
      </c>
      <c r="F100" s="8">
        <v>463103</v>
      </c>
      <c r="G100" s="8">
        <v>103340</v>
      </c>
      <c r="H100" s="8">
        <v>496914</v>
      </c>
    </row>
    <row r="101" spans="3:8">
      <c r="C101" s="1">
        <v>2021</v>
      </c>
      <c r="D101" s="2" t="s">
        <v>9</v>
      </c>
      <c r="E101" s="8">
        <v>646807</v>
      </c>
      <c r="F101" s="8">
        <v>446061</v>
      </c>
      <c r="G101" s="8">
        <v>96183</v>
      </c>
      <c r="H101" s="8">
        <v>483293</v>
      </c>
    </row>
    <row r="102" spans="3:8">
      <c r="C102" s="1">
        <v>2021</v>
      </c>
      <c r="D102" s="2" t="s">
        <v>10</v>
      </c>
      <c r="E102" s="8">
        <v>614106</v>
      </c>
      <c r="F102" s="8">
        <v>415660</v>
      </c>
      <c r="G102" s="8">
        <v>88421</v>
      </c>
      <c r="H102" s="8">
        <v>465890</v>
      </c>
    </row>
    <row r="103" spans="3:8">
      <c r="C103" s="1">
        <v>2021</v>
      </c>
      <c r="D103" s="2" t="s">
        <v>11</v>
      </c>
      <c r="E103" s="8">
        <v>574622</v>
      </c>
      <c r="F103" s="8">
        <v>393038</v>
      </c>
      <c r="G103" s="8">
        <v>79975</v>
      </c>
      <c r="H103" s="8">
        <v>447004</v>
      </c>
    </row>
    <row r="104" spans="3:8">
      <c r="C104" s="1">
        <v>2022</v>
      </c>
      <c r="D104" s="2" t="s">
        <v>0</v>
      </c>
      <c r="E104" s="8">
        <v>337065</v>
      </c>
      <c r="F104" s="8">
        <v>231120</v>
      </c>
      <c r="G104" s="8">
        <v>50220</v>
      </c>
      <c r="H104" s="8">
        <v>264226</v>
      </c>
    </row>
    <row r="105" spans="3:8">
      <c r="C105" s="1">
        <v>2022</v>
      </c>
      <c r="D105" s="2" t="s">
        <v>1</v>
      </c>
      <c r="E105" s="8">
        <v>577826</v>
      </c>
      <c r="F105" s="8">
        <v>390432</v>
      </c>
      <c r="G105" s="8">
        <v>79987</v>
      </c>
      <c r="H105" s="8">
        <v>428229</v>
      </c>
    </row>
    <row r="106" spans="3:8">
      <c r="C106" s="1">
        <v>2022</v>
      </c>
      <c r="D106" s="2" t="s">
        <v>2</v>
      </c>
      <c r="E106" s="8">
        <v>684360</v>
      </c>
      <c r="F106" s="8">
        <v>433096</v>
      </c>
      <c r="G106" s="8">
        <v>92753</v>
      </c>
      <c r="H106" s="8">
        <v>483556</v>
      </c>
    </row>
    <row r="107" spans="3:8">
      <c r="C107" s="1">
        <v>2022</v>
      </c>
      <c r="D107" s="2" t="s">
        <v>3</v>
      </c>
      <c r="E107" s="8">
        <v>683725</v>
      </c>
      <c r="F107" s="8">
        <v>474299</v>
      </c>
      <c r="G107" s="8">
        <v>104694</v>
      </c>
      <c r="H107" s="8">
        <v>521128</v>
      </c>
    </row>
    <row r="108" spans="3:8">
      <c r="C108" s="1">
        <v>2022</v>
      </c>
      <c r="D108" s="2" t="s">
        <v>4</v>
      </c>
      <c r="E108" s="8">
        <v>706299</v>
      </c>
      <c r="F108" s="8">
        <v>481787</v>
      </c>
      <c r="G108" s="8">
        <v>102207</v>
      </c>
      <c r="H108" s="8">
        <v>523057</v>
      </c>
    </row>
    <row r="109" spans="3:8">
      <c r="C109" s="1">
        <v>2022</v>
      </c>
      <c r="D109" s="2" t="s">
        <v>5</v>
      </c>
      <c r="E109" s="8">
        <v>706024</v>
      </c>
      <c r="F109" s="8">
        <v>483869</v>
      </c>
      <c r="G109" s="8">
        <v>105687</v>
      </c>
      <c r="H109" s="8">
        <v>528378</v>
      </c>
    </row>
    <row r="110" spans="3:8">
      <c r="C110" s="1">
        <v>2022</v>
      </c>
      <c r="D110" s="2" t="s">
        <v>6</v>
      </c>
      <c r="E110" s="8">
        <v>746333</v>
      </c>
      <c r="F110" s="8">
        <v>553857</v>
      </c>
      <c r="G110" s="8">
        <v>120768</v>
      </c>
      <c r="H110" s="8">
        <v>582775</v>
      </c>
    </row>
    <row r="111" spans="3:8">
      <c r="C111" s="1">
        <v>2022</v>
      </c>
      <c r="D111" s="2" t="s">
        <v>7</v>
      </c>
      <c r="E111" s="8">
        <v>708298</v>
      </c>
      <c r="F111" s="8">
        <v>493413</v>
      </c>
      <c r="G111" s="8">
        <v>115538</v>
      </c>
      <c r="H111" s="8">
        <v>544657</v>
      </c>
    </row>
    <row r="112" spans="3:8">
      <c r="C112" s="1">
        <v>2022</v>
      </c>
      <c r="D112" s="2" t="s">
        <v>8</v>
      </c>
      <c r="E112" s="8">
        <v>695437</v>
      </c>
      <c r="F112" s="8">
        <v>466096</v>
      </c>
      <c r="G112" s="8">
        <v>105067</v>
      </c>
      <c r="H112" s="8">
        <v>511596</v>
      </c>
    </row>
    <row r="113" spans="3:8">
      <c r="C113" s="1">
        <v>2022</v>
      </c>
      <c r="D113" s="2" t="s">
        <v>9</v>
      </c>
      <c r="E113" s="8">
        <v>700408</v>
      </c>
      <c r="F113" s="8">
        <v>451768</v>
      </c>
      <c r="G113" s="8">
        <v>96351</v>
      </c>
      <c r="H113" s="8">
        <v>500730</v>
      </c>
    </row>
    <row r="114" spans="3:8">
      <c r="C114" s="1">
        <v>2022</v>
      </c>
      <c r="D114" s="2" t="s">
        <v>10</v>
      </c>
      <c r="E114" s="8">
        <v>655567</v>
      </c>
      <c r="F114" s="8">
        <v>420400</v>
      </c>
      <c r="G114" s="8">
        <v>85372</v>
      </c>
      <c r="H114" s="8">
        <v>471617</v>
      </c>
    </row>
    <row r="115" spans="3:8">
      <c r="C115" s="1">
        <v>2022</v>
      </c>
      <c r="D115" s="2" t="s">
        <v>11</v>
      </c>
      <c r="E115" s="8">
        <v>0</v>
      </c>
      <c r="F115" s="8">
        <v>0</v>
      </c>
      <c r="G115" s="8">
        <v>0</v>
      </c>
      <c r="H115" s="8">
        <v>0</v>
      </c>
    </row>
    <row r="116" spans="3:8">
      <c r="C116" s="1">
        <v>2023</v>
      </c>
      <c r="D116" s="2" t="s">
        <v>0</v>
      </c>
      <c r="E116" s="8">
        <v>597070</v>
      </c>
      <c r="F116" s="8">
        <v>379099</v>
      </c>
      <c r="G116" s="8">
        <v>74969</v>
      </c>
      <c r="H116" s="8">
        <v>415677</v>
      </c>
    </row>
    <row r="117" spans="3:8">
      <c r="C117" s="1">
        <v>2023</v>
      </c>
      <c r="D117" s="2" t="s">
        <v>1</v>
      </c>
      <c r="E117" s="8">
        <v>600600</v>
      </c>
      <c r="F117" s="8">
        <v>367826</v>
      </c>
      <c r="G117" s="8">
        <v>74662</v>
      </c>
      <c r="H117" s="8">
        <v>396826</v>
      </c>
    </row>
    <row r="118" spans="3:8">
      <c r="C118" s="1">
        <v>2023</v>
      </c>
      <c r="D118" s="2" t="s">
        <v>2</v>
      </c>
      <c r="E118" s="8">
        <v>655570</v>
      </c>
      <c r="F118" s="8">
        <v>408410</v>
      </c>
      <c r="G118" s="8">
        <v>82341</v>
      </c>
      <c r="H118" s="8">
        <v>444316</v>
      </c>
    </row>
    <row r="119" spans="3:8">
      <c r="C119" s="1">
        <v>2023</v>
      </c>
      <c r="D119" s="2" t="s">
        <v>3</v>
      </c>
      <c r="E119" s="8">
        <v>693293</v>
      </c>
      <c r="F119" s="8">
        <v>458886</v>
      </c>
      <c r="G119" s="8">
        <v>102891</v>
      </c>
      <c r="H119" s="8">
        <v>493065</v>
      </c>
    </row>
    <row r="120" spans="3:8">
      <c r="C120" s="1">
        <v>2023</v>
      </c>
      <c r="D120" s="2" t="s">
        <v>4</v>
      </c>
      <c r="E120" s="8">
        <v>759268</v>
      </c>
      <c r="F120" s="8">
        <v>444187</v>
      </c>
      <c r="G120" s="8">
        <v>98675</v>
      </c>
      <c r="H120" s="8">
        <v>480546</v>
      </c>
    </row>
    <row r="121" spans="3:8">
      <c r="C121" s="1">
        <v>2023</v>
      </c>
      <c r="D121" s="2" t="s">
        <v>5</v>
      </c>
      <c r="E121" s="8">
        <v>774074</v>
      </c>
      <c r="F121" s="8">
        <v>457513</v>
      </c>
      <c r="G121" s="8">
        <v>100733</v>
      </c>
      <c r="H121" s="8">
        <v>493221</v>
      </c>
    </row>
    <row r="122" spans="3:8">
      <c r="C122" s="1">
        <v>2023</v>
      </c>
      <c r="D122" s="2" t="s">
        <v>6</v>
      </c>
      <c r="E122" s="8">
        <v>824675</v>
      </c>
      <c r="F122" s="8">
        <v>537247</v>
      </c>
      <c r="G122" s="8">
        <v>122330</v>
      </c>
      <c r="H122" s="8">
        <v>551149</v>
      </c>
    </row>
    <row r="123" spans="3:8">
      <c r="C123" s="1">
        <v>2023</v>
      </c>
      <c r="D123" s="2" t="s">
        <v>7</v>
      </c>
      <c r="E123" s="8">
        <v>796581</v>
      </c>
      <c r="F123" s="8">
        <v>480585</v>
      </c>
      <c r="G123" s="8">
        <v>112315</v>
      </c>
      <c r="H123" s="8">
        <v>514334</v>
      </c>
    </row>
    <row r="124" spans="3:8">
      <c r="C124" s="1">
        <v>2023</v>
      </c>
      <c r="D124" s="2" t="s">
        <v>8</v>
      </c>
      <c r="E124" s="8">
        <v>834155</v>
      </c>
      <c r="F124" s="8">
        <v>459036</v>
      </c>
      <c r="G124" s="8">
        <v>103724</v>
      </c>
      <c r="H124" s="8">
        <v>488778</v>
      </c>
    </row>
    <row r="125" spans="3:8">
      <c r="C125" s="1">
        <v>2023</v>
      </c>
      <c r="D125" s="2" t="s">
        <v>9</v>
      </c>
      <c r="E125" s="8">
        <v>731754</v>
      </c>
      <c r="F125" s="8">
        <v>432141</v>
      </c>
      <c r="G125" s="8">
        <v>99215</v>
      </c>
      <c r="H125" s="8">
        <v>485462</v>
      </c>
    </row>
    <row r="126" spans="3:8">
      <c r="C126" s="1">
        <v>2023</v>
      </c>
      <c r="D126" s="2" t="s">
        <v>10</v>
      </c>
      <c r="E126" s="8">
        <v>649795</v>
      </c>
      <c r="F126" s="8">
        <v>403588</v>
      </c>
      <c r="G126" s="8">
        <v>88763</v>
      </c>
      <c r="H126" s="8">
        <v>461386</v>
      </c>
    </row>
    <row r="127" spans="3:8">
      <c r="C127" s="1">
        <v>2023</v>
      </c>
      <c r="D127" s="2" t="s">
        <v>11</v>
      </c>
      <c r="E127" s="8">
        <v>666848</v>
      </c>
      <c r="F127" s="8">
        <v>413713</v>
      </c>
      <c r="G127" s="8">
        <v>86797</v>
      </c>
      <c r="H127" s="8">
        <v>472652</v>
      </c>
    </row>
    <row r="128" spans="3:8">
      <c r="C128" s="1">
        <v>2024</v>
      </c>
      <c r="D128" s="2" t="s">
        <v>0</v>
      </c>
      <c r="E128" s="8">
        <v>641299</v>
      </c>
      <c r="F128" s="8">
        <v>370252</v>
      </c>
      <c r="G128" s="8">
        <v>82825</v>
      </c>
      <c r="H128" s="8">
        <v>433903</v>
      </c>
    </row>
    <row r="129" spans="3:8">
      <c r="C129" s="1">
        <v>2024</v>
      </c>
      <c r="D129" s="2" t="s">
        <v>1</v>
      </c>
      <c r="E129" s="8">
        <v>563157</v>
      </c>
      <c r="F129" s="8">
        <v>341690</v>
      </c>
      <c r="G129" s="8">
        <v>77297</v>
      </c>
      <c r="H129" s="8">
        <v>398067</v>
      </c>
    </row>
    <row r="130" spans="3:8">
      <c r="C130" s="1">
        <v>2024</v>
      </c>
      <c r="D130" s="2" t="s">
        <v>2</v>
      </c>
      <c r="E130" s="8">
        <v>622908</v>
      </c>
      <c r="F130" s="8">
        <v>417656</v>
      </c>
      <c r="G130" s="8">
        <v>96089</v>
      </c>
      <c r="H130" s="8">
        <v>480876</v>
      </c>
    </row>
    <row r="131" spans="3:8">
      <c r="C131" s="1">
        <v>2024</v>
      </c>
      <c r="D131" s="2" t="s">
        <v>3</v>
      </c>
      <c r="E131" s="8">
        <v>610353</v>
      </c>
      <c r="F131" s="8">
        <v>398491</v>
      </c>
      <c r="G131" s="8">
        <v>93885</v>
      </c>
      <c r="H131" s="8">
        <v>465683</v>
      </c>
    </row>
    <row r="132" spans="3:8">
      <c r="C132" s="1">
        <v>2024</v>
      </c>
      <c r="D132" s="2" t="s">
        <v>4</v>
      </c>
      <c r="E132" s="8">
        <v>649099</v>
      </c>
      <c r="F132" s="8">
        <v>430031</v>
      </c>
      <c r="G132" s="8">
        <v>95950</v>
      </c>
      <c r="H132" s="8">
        <v>490277</v>
      </c>
    </row>
    <row r="133" spans="3:8">
      <c r="C133" s="1">
        <v>2024</v>
      </c>
      <c r="D133" s="2" t="s">
        <v>5</v>
      </c>
      <c r="E133" s="8">
        <v>661998</v>
      </c>
      <c r="F133" s="8">
        <v>450681</v>
      </c>
      <c r="G133" s="8">
        <v>100640</v>
      </c>
      <c r="H133" s="8">
        <v>509744</v>
      </c>
    </row>
    <row r="134" spans="3:8">
      <c r="C134" s="1">
        <v>2024</v>
      </c>
      <c r="D134" s="2" t="s">
        <v>6</v>
      </c>
      <c r="E134" s="8">
        <v>691929</v>
      </c>
      <c r="F134" s="8">
        <v>511299</v>
      </c>
      <c r="G134" s="8">
        <v>119257</v>
      </c>
      <c r="H134" s="8">
        <v>581598</v>
      </c>
    </row>
    <row r="135" spans="3:8">
      <c r="C135" s="1">
        <v>2024</v>
      </c>
      <c r="D135" s="2" t="s">
        <v>7</v>
      </c>
      <c r="E135" s="8">
        <v>708541</v>
      </c>
      <c r="F135" s="8">
        <v>498763</v>
      </c>
      <c r="G135" s="8">
        <v>117489</v>
      </c>
      <c r="H135" s="8">
        <v>570524</v>
      </c>
    </row>
    <row r="136" spans="3:8">
      <c r="C136" s="1">
        <v>2024</v>
      </c>
      <c r="D136" s="2" t="s">
        <v>8</v>
      </c>
      <c r="E136" s="8">
        <v>668300</v>
      </c>
      <c r="F136" s="8">
        <v>447109</v>
      </c>
      <c r="G136" s="8">
        <v>100478</v>
      </c>
      <c r="H136" s="8">
        <v>509617</v>
      </c>
    </row>
    <row r="137" spans="3:8">
      <c r="C137" s="1">
        <v>2024</v>
      </c>
      <c r="D137" s="2" t="s">
        <v>9</v>
      </c>
      <c r="E137" s="8">
        <v>664407</v>
      </c>
      <c r="F137" s="8">
        <v>418818</v>
      </c>
      <c r="G137" s="8">
        <v>92788</v>
      </c>
      <c r="H137" s="8">
        <v>489150</v>
      </c>
    </row>
    <row r="138" spans="3:8">
      <c r="C138" s="1">
        <v>2024</v>
      </c>
      <c r="D138" s="2" t="s">
        <v>10</v>
      </c>
      <c r="E138" s="8">
        <v>471073</v>
      </c>
      <c r="F138" s="8">
        <v>355591</v>
      </c>
      <c r="G138" s="8">
        <v>57011</v>
      </c>
      <c r="H138" s="8">
        <v>372925</v>
      </c>
    </row>
    <row r="139" spans="3:8">
      <c r="C139" s="1">
        <v>2024</v>
      </c>
      <c r="D139" s="2" t="s">
        <v>11</v>
      </c>
      <c r="E139" s="8">
        <v>643237</v>
      </c>
      <c r="F139" s="8">
        <v>416702</v>
      </c>
      <c r="G139" s="8">
        <v>84630</v>
      </c>
      <c r="H139" s="8">
        <v>481289</v>
      </c>
    </row>
  </sheetData>
  <mergeCells count="2">
    <mergeCell ref="C6:H6"/>
    <mergeCell ref="C1:H5"/>
  </mergeCells>
  <pageMargins left="0.7" right="0.7" top="0.75" bottom="0.75" header="0.3" footer="0.3"/>
  <pageSetup paperSize="11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Aforo vehicular anual</vt:lpstr>
      <vt:lpstr>Aforo vehicular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Ruelas González</dc:creator>
  <cp:lastModifiedBy>Carlos Vladimir Ruelas González</cp:lastModifiedBy>
  <dcterms:created xsi:type="dcterms:W3CDTF">2025-02-11T19:10:27Z</dcterms:created>
  <dcterms:modified xsi:type="dcterms:W3CDTF">2025-02-20T20:50:17Z</dcterms:modified>
</cp:coreProperties>
</file>